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\OneDrive\Desktop\Budget\"/>
    </mc:Choice>
  </mc:AlternateContent>
  <xr:revisionPtr revIDLastSave="0" documentId="8_{64CB8772-69D3-4C73-9253-5B364D3408A7}" xr6:coauthVersionLast="47" xr6:coauthVersionMax="47" xr10:uidLastSave="{00000000-0000-0000-0000-000000000000}"/>
  <bookViews>
    <workbookView xWindow="28680" yWindow="-120" windowWidth="29040" windowHeight="15720" xr2:uid="{F36A5F6A-FE32-4F90-9F70-50538E8A24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61" i="1"/>
  <c r="E63" i="1" s="1"/>
  <c r="E45" i="1"/>
  <c r="E67" i="1" s="1"/>
  <c r="E38" i="1"/>
  <c r="D38" i="1"/>
  <c r="C38" i="1"/>
  <c r="C40" i="1" s="1"/>
  <c r="E33" i="1"/>
  <c r="D33" i="1"/>
  <c r="E21" i="1"/>
  <c r="D21" i="1"/>
  <c r="E16" i="1"/>
  <c r="D16" i="1"/>
  <c r="D40" i="1" l="1"/>
  <c r="E40" i="1"/>
  <c r="E68" i="1" s="1"/>
  <c r="E70" i="1" s="1"/>
  <c r="E66" i="1" l="1"/>
</calcChain>
</file>

<file path=xl/sharedStrings.xml><?xml version="1.0" encoding="utf-8"?>
<sst xmlns="http://schemas.openxmlformats.org/spreadsheetml/2006/main" count="90" uniqueCount="87">
  <si>
    <t>* * SUMMARY SHEET * *</t>
  </si>
  <si>
    <t>CODE</t>
  </si>
  <si>
    <t>BUDGET HEADING</t>
  </si>
  <si>
    <t>EXPENDITURE TO DATE</t>
  </si>
  <si>
    <t>Administration</t>
  </si>
  <si>
    <t>GPC 01</t>
  </si>
  <si>
    <t>Clerk's salary and NI contribution</t>
  </si>
  <si>
    <t>GPC 02</t>
  </si>
  <si>
    <t>Stationary/ink/postage/petty cash</t>
  </si>
  <si>
    <t>GPC 03</t>
  </si>
  <si>
    <t>Meeting Rooms</t>
  </si>
  <si>
    <t>GPC 04</t>
  </si>
  <si>
    <t>Internet /mobile phone</t>
  </si>
  <si>
    <t>GPC 05</t>
  </si>
  <si>
    <t>Public Liability Insurance</t>
  </si>
  <si>
    <t>GPC 06</t>
  </si>
  <si>
    <t>Professional Advice</t>
  </si>
  <si>
    <t>GPC 07</t>
  </si>
  <si>
    <t>Subscriptions and Memberships</t>
  </si>
  <si>
    <t>GPC 08</t>
  </si>
  <si>
    <t>Training Expenses</t>
  </si>
  <si>
    <t>GPC 09</t>
  </si>
  <si>
    <t>Laptop maintenance/software</t>
  </si>
  <si>
    <t>GPC 10</t>
  </si>
  <si>
    <t>Travelling expenses/mileage</t>
  </si>
  <si>
    <t>GPC 11</t>
  </si>
  <si>
    <t>S137</t>
  </si>
  <si>
    <t>Total administration</t>
  </si>
  <si>
    <t>Audits</t>
  </si>
  <si>
    <t>Code</t>
  </si>
  <si>
    <t>GPC 12</t>
  </si>
  <si>
    <t>External Audit</t>
  </si>
  <si>
    <t>GPC 13</t>
  </si>
  <si>
    <t>Internal Audit</t>
  </si>
  <si>
    <t>Total audits</t>
  </si>
  <si>
    <t>Cemetery &amp; Open Spaces</t>
  </si>
  <si>
    <t>GPC 14</t>
  </si>
  <si>
    <t xml:space="preserve">Cemetery Keeper </t>
  </si>
  <si>
    <t>GPC 15</t>
  </si>
  <si>
    <t>Litter picking pay</t>
  </si>
  <si>
    <t>GPC 16</t>
  </si>
  <si>
    <t>Mowing by Contractor/verge cutting</t>
  </si>
  <si>
    <t>GPC 17</t>
  </si>
  <si>
    <t>War Memorials</t>
  </si>
  <si>
    <t>GPC 18</t>
  </si>
  <si>
    <t>ROSPA inspections</t>
  </si>
  <si>
    <t>GPC 19</t>
  </si>
  <si>
    <t>Equipment maintenance/repairs</t>
  </si>
  <si>
    <t>GPC 20</t>
  </si>
  <si>
    <t>Tree maintenance</t>
  </si>
  <si>
    <t>GPC 21</t>
  </si>
  <si>
    <t>Water rates</t>
  </si>
  <si>
    <t>GPC 22</t>
  </si>
  <si>
    <t>Pest control</t>
  </si>
  <si>
    <t>GPC 23</t>
  </si>
  <si>
    <t>Open space maintenance/allotments</t>
  </si>
  <si>
    <t>Total cemetery and open spaces</t>
  </si>
  <si>
    <t>Community Speed Watch</t>
  </si>
  <si>
    <t>GPC 29</t>
  </si>
  <si>
    <t>SID - Equipment/maintenance</t>
  </si>
  <si>
    <t>GPC 30</t>
  </si>
  <si>
    <t>Passive speed signs and surveys</t>
  </si>
  <si>
    <t>Total community speed watch</t>
  </si>
  <si>
    <t>Total payments</t>
  </si>
  <si>
    <t>Income</t>
  </si>
  <si>
    <t>L.C.C. grass cutting contribution</t>
  </si>
  <si>
    <t>Allotment/wasteland rent</t>
  </si>
  <si>
    <t>Cemetery fees</t>
  </si>
  <si>
    <t>Total receipts</t>
  </si>
  <si>
    <t xml:space="preserve">National Savings </t>
  </si>
  <si>
    <t>Business Premium Account</t>
  </si>
  <si>
    <t>Parish Council Charity</t>
  </si>
  <si>
    <t>Current Account</t>
  </si>
  <si>
    <t>Total reserves</t>
  </si>
  <si>
    <t>General Reserves</t>
  </si>
  <si>
    <t xml:space="preserve">Current Ear Marked expenditure </t>
  </si>
  <si>
    <t>Replacement of fixed assets</t>
  </si>
  <si>
    <t>Purchase of additional cemetery land</t>
  </si>
  <si>
    <t>Election expenses</t>
  </si>
  <si>
    <t>Playing field improvements</t>
  </si>
  <si>
    <t>Total ring fenced expenditure</t>
  </si>
  <si>
    <t>Expenditure</t>
  </si>
  <si>
    <t>Precept</t>
  </si>
  <si>
    <t>2025/2026</t>
  </si>
  <si>
    <t xml:space="preserve"> 2025/2026 BUDGET</t>
  </si>
  <si>
    <t>2024/2025</t>
  </si>
  <si>
    <t>Bank Accounts as at 31st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</si>
</sst>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 wrapText="1"/>
    </xf>
    <xf numFmtId="164" fontId="4" fillId="2" borderId="3" xfId="0" applyNumberFormat="1" applyFont="1" applyFill="1" applyBorder="1"/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left" wrapText="1"/>
    </xf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/>
    <xf numFmtId="0" fontId="5" fillId="0" borderId="7" xfId="0" applyFont="1" applyBorder="1"/>
    <xf numFmtId="164" fontId="5" fillId="0" borderId="7" xfId="0" applyNumberFormat="1" applyFont="1" applyBorder="1"/>
    <xf numFmtId="164" fontId="5" fillId="3" borderId="7" xfId="0" applyNumberFormat="1" applyFont="1" applyFill="1" applyBorder="1"/>
    <xf numFmtId="0" fontId="6" fillId="0" borderId="7" xfId="0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0" fontId="5" fillId="4" borderId="7" xfId="0" applyFont="1" applyFill="1" applyBorder="1"/>
    <xf numFmtId="164" fontId="3" fillId="5" borderId="7" xfId="0" applyNumberFormat="1" applyFont="1" applyFill="1" applyBorder="1"/>
    <xf numFmtId="164" fontId="3" fillId="5" borderId="0" xfId="0" applyNumberFormat="1" applyFont="1" applyFill="1"/>
    <xf numFmtId="164" fontId="7" fillId="5" borderId="0" xfId="0" applyNumberFormat="1" applyFont="1" applyFill="1"/>
    <xf numFmtId="164" fontId="7" fillId="5" borderId="7" xfId="0" applyNumberFormat="1" applyFont="1" applyFill="1" applyBorder="1"/>
    <xf numFmtId="0" fontId="3" fillId="4" borderId="7" xfId="0" applyFont="1" applyFill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164" fontId="3" fillId="0" borderId="7" xfId="0" applyNumberFormat="1" applyFont="1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3" fillId="4" borderId="7" xfId="0" applyFont="1" applyFill="1" applyBorder="1"/>
    <xf numFmtId="164" fontId="5" fillId="4" borderId="7" xfId="0" applyNumberFormat="1" applyFont="1" applyFill="1" applyBorder="1"/>
    <xf numFmtId="164" fontId="3" fillId="4" borderId="7" xfId="0" applyNumberFormat="1" applyFont="1" applyFill="1" applyBorder="1"/>
    <xf numFmtId="164" fontId="7" fillId="4" borderId="7" xfId="0" applyNumberFormat="1" applyFont="1" applyFill="1" applyBorder="1"/>
    <xf numFmtId="0" fontId="5" fillId="0" borderId="7" xfId="0" applyFont="1" applyBorder="1" applyAlignment="1">
      <alignment horizontal="left" wrapText="1"/>
    </xf>
    <xf numFmtId="164" fontId="5" fillId="0" borderId="7" xfId="0" applyNumberFormat="1" applyFont="1" applyBorder="1" applyAlignment="1">
      <alignment horizontal="left" wrapText="1"/>
    </xf>
    <xf numFmtId="3" fontId="6" fillId="0" borderId="7" xfId="0" applyNumberFormat="1" applyFont="1" applyBorder="1" applyAlignment="1">
      <alignment horizontal="left"/>
    </xf>
    <xf numFmtId="164" fontId="5" fillId="0" borderId="0" xfId="0" applyNumberFormat="1" applyFont="1"/>
    <xf numFmtId="164" fontId="5" fillId="3" borderId="0" xfId="0" applyNumberFormat="1" applyFont="1" applyFill="1"/>
    <xf numFmtId="164" fontId="3" fillId="0" borderId="7" xfId="0" applyNumberFormat="1" applyFont="1" applyBorder="1" applyAlignment="1">
      <alignment horizontal="left"/>
    </xf>
    <xf numFmtId="0" fontId="2" fillId="4" borderId="7" xfId="0" applyFont="1" applyFill="1" applyBorder="1"/>
    <xf numFmtId="164" fontId="3" fillId="4" borderId="0" xfId="0" applyNumberFormat="1" applyFont="1" applyFill="1"/>
    <xf numFmtId="164" fontId="7" fillId="4" borderId="0" xfId="0" applyNumberFormat="1" applyFont="1" applyFill="1"/>
    <xf numFmtId="164" fontId="3" fillId="6" borderId="7" xfId="0" applyNumberFormat="1" applyFont="1" applyFill="1" applyBorder="1"/>
    <xf numFmtId="164" fontId="3" fillId="6" borderId="0" xfId="0" applyNumberFormat="1" applyFont="1" applyFill="1"/>
    <xf numFmtId="164" fontId="7" fillId="6" borderId="0" xfId="0" applyNumberFormat="1" applyFont="1" applyFill="1"/>
    <xf numFmtId="164" fontId="7" fillId="6" borderId="7" xfId="0" applyNumberFormat="1" applyFont="1" applyFill="1" applyBorder="1"/>
    <xf numFmtId="0" fontId="3" fillId="0" borderId="7" xfId="0" applyFont="1" applyBorder="1"/>
    <xf numFmtId="0" fontId="2" fillId="0" borderId="7" xfId="0" applyFont="1" applyBorder="1"/>
    <xf numFmtId="164" fontId="3" fillId="0" borderId="7" xfId="0" applyNumberFormat="1" applyFont="1" applyBorder="1"/>
    <xf numFmtId="16" fontId="3" fillId="0" borderId="7" xfId="0" applyNumberFormat="1" applyFont="1" applyBorder="1" applyAlignment="1">
      <alignment horizontal="left"/>
    </xf>
    <xf numFmtId="164" fontId="5" fillId="0" borderId="8" xfId="0" applyNumberFormat="1" applyFont="1" applyBorder="1"/>
    <xf numFmtId="164" fontId="5" fillId="3" borderId="8" xfId="0" applyNumberFormat="1" applyFont="1" applyFill="1" applyBorder="1"/>
    <xf numFmtId="0" fontId="5" fillId="0" borderId="9" xfId="0" applyFont="1" applyBorder="1"/>
    <xf numFmtId="164" fontId="5" fillId="0" borderId="10" xfId="0" applyNumberFormat="1" applyFont="1" applyBorder="1"/>
    <xf numFmtId="164" fontId="5" fillId="3" borderId="10" xfId="0" applyNumberFormat="1" applyFont="1" applyFill="1" applyBorder="1"/>
    <xf numFmtId="164" fontId="5" fillId="3" borderId="11" xfId="0" applyNumberFormat="1" applyFont="1" applyFill="1" applyBorder="1"/>
    <xf numFmtId="164" fontId="3" fillId="5" borderId="9" xfId="0" applyNumberFormat="1" applyFont="1" applyFill="1" applyBorder="1"/>
    <xf numFmtId="164" fontId="3" fillId="5" borderId="10" xfId="0" applyNumberFormat="1" applyFont="1" applyFill="1" applyBorder="1"/>
    <xf numFmtId="164" fontId="7" fillId="5" borderId="10" xfId="0" applyNumberFormat="1" applyFont="1" applyFill="1" applyBorder="1"/>
    <xf numFmtId="164" fontId="7" fillId="5" borderId="11" xfId="0" applyNumberFormat="1" applyFont="1" applyFill="1" applyBorder="1"/>
    <xf numFmtId="164" fontId="3" fillId="7" borderId="9" xfId="0" applyNumberFormat="1" applyFont="1" applyFill="1" applyBorder="1"/>
    <xf numFmtId="164" fontId="3" fillId="7" borderId="10" xfId="0" applyNumberFormat="1" applyFont="1" applyFill="1" applyBorder="1"/>
    <xf numFmtId="164" fontId="7" fillId="7" borderId="10" xfId="0" applyNumberFormat="1" applyFont="1" applyFill="1" applyBorder="1"/>
    <xf numFmtId="164" fontId="7" fillId="7" borderId="11" xfId="0" applyNumberFormat="1" applyFont="1" applyFill="1" applyBorder="1"/>
    <xf numFmtId="164" fontId="5" fillId="0" borderId="12" xfId="0" applyNumberFormat="1" applyFont="1" applyBorder="1"/>
    <xf numFmtId="164" fontId="3" fillId="7" borderId="7" xfId="0" applyNumberFormat="1" applyFont="1" applyFill="1" applyBorder="1"/>
    <xf numFmtId="164" fontId="7" fillId="7" borderId="7" xfId="0" applyNumberFormat="1" applyFont="1" applyFill="1" applyBorder="1"/>
    <xf numFmtId="164" fontId="2" fillId="0" borderId="7" xfId="0" applyNumberFormat="1" applyFont="1" applyBorder="1"/>
    <xf numFmtId="0" fontId="8" fillId="0" borderId="0" xfId="0" applyFont="1"/>
    <xf numFmtId="164" fontId="3" fillId="5" borderId="13" xfId="0" applyNumberFormat="1" applyFont="1" applyFill="1" applyBorder="1"/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26DD-6F8F-456E-9073-3C010210601A}">
  <sheetPr>
    <pageSetUpPr fitToPage="1"/>
  </sheetPr>
  <dimension ref="A1:E75"/>
  <sheetViews>
    <sheetView tabSelected="1" topLeftCell="A28" workbookViewId="0">
      <selection activeCell="C45" sqref="C45"/>
    </sheetView>
  </sheetViews>
  <sheetFormatPr defaultRowHeight="15" x14ac:dyDescent="0.25"/>
  <cols>
    <col min="1" max="1" width="28.28515625" customWidth="1"/>
    <col min="2" max="2" width="33.28515625" customWidth="1"/>
    <col min="3" max="3" width="23.28515625" customWidth="1"/>
    <col min="4" max="4" width="26.7109375" customWidth="1"/>
    <col min="5" max="5" width="36.28515625" customWidth="1"/>
  </cols>
  <sheetData>
    <row r="1" spans="1:5" x14ac:dyDescent="0.25">
      <c r="A1" s="1" t="s">
        <v>0</v>
      </c>
      <c r="B1" s="2"/>
      <c r="C1" s="3"/>
      <c r="D1" s="3"/>
      <c r="E1" s="3"/>
    </row>
    <row r="2" spans="1:5" ht="15.75" thickBot="1" x14ac:dyDescent="0.3">
      <c r="A2" t="s">
        <v>83</v>
      </c>
      <c r="C2" s="3"/>
      <c r="D2" s="3"/>
      <c r="E2" s="3"/>
    </row>
    <row r="3" spans="1:5" ht="27" thickBot="1" x14ac:dyDescent="0.3">
      <c r="A3" s="4" t="s">
        <v>1</v>
      </c>
      <c r="B3" s="5" t="s">
        <v>2</v>
      </c>
      <c r="C3" s="6" t="s">
        <v>3</v>
      </c>
      <c r="D3" s="70" t="s">
        <v>85</v>
      </c>
      <c r="E3" s="7" t="s">
        <v>84</v>
      </c>
    </row>
    <row r="4" spans="1:5" ht="15.75" x14ac:dyDescent="0.25">
      <c r="A4" s="8" t="s">
        <v>4</v>
      </c>
      <c r="B4" s="9"/>
      <c r="C4" s="10"/>
      <c r="D4" s="11"/>
      <c r="E4" s="12"/>
    </row>
    <row r="5" spans="1:5" ht="15.75" x14ac:dyDescent="0.25">
      <c r="A5" s="13" t="s">
        <v>5</v>
      </c>
      <c r="B5" s="13" t="s">
        <v>6</v>
      </c>
      <c r="C5" s="14">
        <v>8000</v>
      </c>
      <c r="D5" s="15">
        <v>8300</v>
      </c>
      <c r="E5" s="15">
        <v>11700</v>
      </c>
    </row>
    <row r="6" spans="1:5" ht="15.75" x14ac:dyDescent="0.25">
      <c r="A6" s="13" t="s">
        <v>7</v>
      </c>
      <c r="B6" s="16" t="s">
        <v>8</v>
      </c>
      <c r="C6" s="17">
        <v>201.31</v>
      </c>
      <c r="D6" s="15">
        <v>300</v>
      </c>
      <c r="E6" s="15">
        <v>350</v>
      </c>
    </row>
    <row r="7" spans="1:5" ht="15.75" x14ac:dyDescent="0.25">
      <c r="A7" s="13" t="s">
        <v>9</v>
      </c>
      <c r="B7" s="16" t="s">
        <v>10</v>
      </c>
      <c r="C7" s="17">
        <v>150</v>
      </c>
      <c r="D7" s="15">
        <v>280</v>
      </c>
      <c r="E7" s="15">
        <v>330</v>
      </c>
    </row>
    <row r="8" spans="1:5" ht="15.75" x14ac:dyDescent="0.25">
      <c r="A8" s="13" t="s">
        <v>11</v>
      </c>
      <c r="B8" s="16" t="s">
        <v>12</v>
      </c>
      <c r="C8" s="17">
        <v>160.80000000000001</v>
      </c>
      <c r="D8" s="15">
        <v>168</v>
      </c>
      <c r="E8" s="15">
        <v>200</v>
      </c>
    </row>
    <row r="9" spans="1:5" ht="15.75" x14ac:dyDescent="0.25">
      <c r="A9" s="13" t="s">
        <v>13</v>
      </c>
      <c r="B9" s="16" t="s">
        <v>14</v>
      </c>
      <c r="C9" s="17">
        <v>1750.82</v>
      </c>
      <c r="D9" s="15">
        <v>1316</v>
      </c>
      <c r="E9" s="15">
        <v>2000</v>
      </c>
    </row>
    <row r="10" spans="1:5" ht="15.75" x14ac:dyDescent="0.25">
      <c r="A10" s="13" t="s">
        <v>15</v>
      </c>
      <c r="B10" s="16" t="s">
        <v>16</v>
      </c>
      <c r="C10" s="17">
        <v>1000</v>
      </c>
      <c r="D10" s="15">
        <v>0</v>
      </c>
      <c r="E10" s="15">
        <v>1000</v>
      </c>
    </row>
    <row r="11" spans="1:5" ht="15.75" x14ac:dyDescent="0.25">
      <c r="A11" s="13" t="s">
        <v>17</v>
      </c>
      <c r="B11" s="16" t="s">
        <v>18</v>
      </c>
      <c r="C11" s="17">
        <v>946.02</v>
      </c>
      <c r="D11" s="15">
        <v>320</v>
      </c>
      <c r="E11" s="15">
        <v>500</v>
      </c>
    </row>
    <row r="12" spans="1:5" ht="15.75" x14ac:dyDescent="0.25">
      <c r="A12" s="13" t="s">
        <v>19</v>
      </c>
      <c r="B12" s="16" t="s">
        <v>20</v>
      </c>
      <c r="C12" s="17">
        <v>252</v>
      </c>
      <c r="D12" s="15">
        <v>500</v>
      </c>
      <c r="E12" s="15">
        <v>500</v>
      </c>
    </row>
    <row r="13" spans="1:5" ht="15.75" x14ac:dyDescent="0.25">
      <c r="A13" s="13" t="s">
        <v>21</v>
      </c>
      <c r="B13" s="16" t="s">
        <v>22</v>
      </c>
      <c r="C13" s="17">
        <v>96</v>
      </c>
      <c r="D13" s="15">
        <v>140</v>
      </c>
      <c r="E13" s="15">
        <v>200</v>
      </c>
    </row>
    <row r="14" spans="1:5" ht="15.75" x14ac:dyDescent="0.25">
      <c r="A14" s="13" t="s">
        <v>23</v>
      </c>
      <c r="B14" s="18" t="s">
        <v>24</v>
      </c>
      <c r="C14" s="19">
        <v>38</v>
      </c>
      <c r="D14" s="15">
        <v>0</v>
      </c>
      <c r="E14" s="15">
        <v>100</v>
      </c>
    </row>
    <row r="15" spans="1:5" ht="15.75" x14ac:dyDescent="0.25">
      <c r="A15" s="13" t="s">
        <v>25</v>
      </c>
      <c r="B15" s="18" t="s">
        <v>26</v>
      </c>
      <c r="C15" s="19">
        <v>2010</v>
      </c>
      <c r="D15" s="15">
        <v>3500</v>
      </c>
      <c r="E15" s="15">
        <v>3000</v>
      </c>
    </row>
    <row r="16" spans="1:5" ht="15.75" x14ac:dyDescent="0.25">
      <c r="A16" s="20"/>
      <c r="B16" s="21" t="s">
        <v>27</v>
      </c>
      <c r="C16" s="22"/>
      <c r="D16" s="23">
        <f t="shared" ref="D16" si="0">SUM(D5:D15)</f>
        <v>14824</v>
      </c>
      <c r="E16" s="24">
        <f>SUM(E5:E15)</f>
        <v>19880</v>
      </c>
    </row>
    <row r="17" spans="1:5" ht="15.75" x14ac:dyDescent="0.25">
      <c r="A17" s="25" t="s">
        <v>28</v>
      </c>
      <c r="B17" s="26"/>
      <c r="C17" s="27"/>
      <c r="D17" s="14"/>
      <c r="E17" s="14"/>
    </row>
    <row r="18" spans="1:5" ht="15.75" x14ac:dyDescent="0.25">
      <c r="A18" s="28" t="s">
        <v>29</v>
      </c>
      <c r="B18" s="26"/>
      <c r="C18" s="27"/>
      <c r="D18" s="14"/>
      <c r="E18" s="14"/>
    </row>
    <row r="19" spans="1:5" ht="15.75" x14ac:dyDescent="0.25">
      <c r="A19" s="13" t="s">
        <v>30</v>
      </c>
      <c r="B19" s="16" t="s">
        <v>31</v>
      </c>
      <c r="C19" s="17">
        <v>378</v>
      </c>
      <c r="D19" s="15">
        <v>480</v>
      </c>
      <c r="E19" s="15">
        <v>520</v>
      </c>
    </row>
    <row r="20" spans="1:5" ht="15.75" x14ac:dyDescent="0.25">
      <c r="A20" s="18" t="s">
        <v>32</v>
      </c>
      <c r="B20" s="16" t="s">
        <v>33</v>
      </c>
      <c r="C20" s="17">
        <v>250</v>
      </c>
      <c r="D20" s="15">
        <v>250</v>
      </c>
      <c r="E20" s="15">
        <v>320</v>
      </c>
    </row>
    <row r="21" spans="1:5" ht="15.75" x14ac:dyDescent="0.25">
      <c r="A21" s="20"/>
      <c r="B21" s="21" t="s">
        <v>34</v>
      </c>
      <c r="C21" s="22"/>
      <c r="D21" s="23">
        <f t="shared" ref="D21:E21" si="1">SUM(D19:D20)</f>
        <v>730</v>
      </c>
      <c r="E21" s="24">
        <f t="shared" si="1"/>
        <v>840</v>
      </c>
    </row>
    <row r="22" spans="1:5" ht="15.75" x14ac:dyDescent="0.25">
      <c r="A22" s="29" t="s">
        <v>35</v>
      </c>
      <c r="B22" s="20"/>
      <c r="C22" s="30"/>
      <c r="D22" s="31"/>
      <c r="E22" s="32"/>
    </row>
    <row r="23" spans="1:5" ht="15.75" customHeight="1" x14ac:dyDescent="0.25">
      <c r="A23" s="33" t="s">
        <v>36</v>
      </c>
      <c r="B23" s="33" t="s">
        <v>37</v>
      </c>
      <c r="C23" s="34">
        <v>10248.030000000001</v>
      </c>
      <c r="D23" s="15">
        <v>11500</v>
      </c>
      <c r="E23" s="15">
        <v>12000</v>
      </c>
    </row>
    <row r="24" spans="1:5" ht="14.25" customHeight="1" x14ac:dyDescent="0.25">
      <c r="A24" s="33" t="s">
        <v>38</v>
      </c>
      <c r="B24" s="33" t="s">
        <v>39</v>
      </c>
      <c r="C24" s="34">
        <v>2445.69</v>
      </c>
      <c r="D24" s="15">
        <v>3000</v>
      </c>
      <c r="E24" s="15">
        <v>3000</v>
      </c>
    </row>
    <row r="25" spans="1:5" ht="15.75" x14ac:dyDescent="0.25">
      <c r="A25" s="35" t="s">
        <v>40</v>
      </c>
      <c r="B25" s="16" t="s">
        <v>41</v>
      </c>
      <c r="C25" s="17">
        <v>2415</v>
      </c>
      <c r="D25" s="15">
        <v>3500</v>
      </c>
      <c r="E25" s="15">
        <v>4000</v>
      </c>
    </row>
    <row r="26" spans="1:5" ht="15.75" x14ac:dyDescent="0.25">
      <c r="A26" s="35" t="s">
        <v>42</v>
      </c>
      <c r="B26" s="16" t="s">
        <v>43</v>
      </c>
      <c r="C26" s="17">
        <v>480</v>
      </c>
      <c r="D26" s="15">
        <v>600</v>
      </c>
      <c r="E26" s="15">
        <v>700</v>
      </c>
    </row>
    <row r="27" spans="1:5" ht="15.75" x14ac:dyDescent="0.25">
      <c r="A27" s="35" t="s">
        <v>44</v>
      </c>
      <c r="B27" s="16" t="s">
        <v>45</v>
      </c>
      <c r="C27" s="17">
        <v>0</v>
      </c>
      <c r="D27" s="15">
        <v>350</v>
      </c>
      <c r="E27" s="15">
        <v>300</v>
      </c>
    </row>
    <row r="28" spans="1:5" ht="15.75" x14ac:dyDescent="0.25">
      <c r="A28" s="13" t="s">
        <v>46</v>
      </c>
      <c r="B28" s="13" t="s">
        <v>47</v>
      </c>
      <c r="C28" s="14">
        <v>1519</v>
      </c>
      <c r="D28" s="15">
        <v>2000</v>
      </c>
      <c r="E28" s="15">
        <v>3000</v>
      </c>
    </row>
    <row r="29" spans="1:5" ht="15.75" x14ac:dyDescent="0.25">
      <c r="A29" s="13" t="s">
        <v>48</v>
      </c>
      <c r="B29" s="13" t="s">
        <v>49</v>
      </c>
      <c r="C29" s="14">
        <v>263</v>
      </c>
      <c r="D29" s="15">
        <v>400</v>
      </c>
      <c r="E29" s="15">
        <v>1500</v>
      </c>
    </row>
    <row r="30" spans="1:5" ht="15.75" x14ac:dyDescent="0.25">
      <c r="A30" s="13" t="s">
        <v>50</v>
      </c>
      <c r="B30" s="13" t="s">
        <v>51</v>
      </c>
      <c r="C30" s="14">
        <v>45</v>
      </c>
      <c r="D30" s="15">
        <v>180</v>
      </c>
      <c r="E30" s="15">
        <v>200</v>
      </c>
    </row>
    <row r="31" spans="1:5" ht="15.75" x14ac:dyDescent="0.25">
      <c r="A31" s="13" t="s">
        <v>52</v>
      </c>
      <c r="B31" s="13" t="s">
        <v>53</v>
      </c>
      <c r="C31" s="14">
        <v>650</v>
      </c>
      <c r="D31" s="15">
        <v>650</v>
      </c>
      <c r="E31" s="15">
        <v>700</v>
      </c>
    </row>
    <row r="32" spans="1:5" ht="15.75" x14ac:dyDescent="0.25">
      <c r="A32" s="13" t="s">
        <v>54</v>
      </c>
      <c r="B32" s="13" t="s">
        <v>55</v>
      </c>
      <c r="C32" s="36">
        <v>4600</v>
      </c>
      <c r="D32" s="37">
        <v>4500</v>
      </c>
      <c r="E32" s="15">
        <v>5200</v>
      </c>
    </row>
    <row r="33" spans="1:5" ht="15.75" x14ac:dyDescent="0.25">
      <c r="A33" s="20"/>
      <c r="B33" s="21" t="s">
        <v>56</v>
      </c>
      <c r="C33" s="22"/>
      <c r="D33" s="23">
        <f>SUM(D23:D32)</f>
        <v>26680</v>
      </c>
      <c r="E33" s="24">
        <f>SUM(E23:E32)</f>
        <v>30600</v>
      </c>
    </row>
    <row r="34" spans="1:5" ht="15.75" x14ac:dyDescent="0.25">
      <c r="A34" s="29" t="s">
        <v>57</v>
      </c>
      <c r="B34" s="13"/>
      <c r="C34" s="14"/>
      <c r="D34" s="14"/>
      <c r="E34" s="14"/>
    </row>
    <row r="35" spans="1:5" ht="15.75" x14ac:dyDescent="0.25">
      <c r="A35" s="28" t="s">
        <v>29</v>
      </c>
      <c r="B35" s="28"/>
      <c r="C35" s="38"/>
      <c r="D35" s="14"/>
      <c r="E35" s="14"/>
    </row>
    <row r="36" spans="1:5" ht="15.75" x14ac:dyDescent="0.25">
      <c r="A36" s="35" t="s">
        <v>58</v>
      </c>
      <c r="B36" s="16" t="s">
        <v>59</v>
      </c>
      <c r="C36" s="17">
        <v>2730.6970000000001</v>
      </c>
      <c r="D36" s="15">
        <v>2730.7</v>
      </c>
      <c r="E36" s="15">
        <v>2000</v>
      </c>
    </row>
    <row r="37" spans="1:5" ht="15.75" x14ac:dyDescent="0.25">
      <c r="A37" s="13" t="s">
        <v>60</v>
      </c>
      <c r="B37" s="13" t="s">
        <v>61</v>
      </c>
      <c r="C37" s="14">
        <v>0</v>
      </c>
      <c r="D37" s="15">
        <v>0</v>
      </c>
      <c r="E37" s="15">
        <v>500</v>
      </c>
    </row>
    <row r="38" spans="1:5" ht="15.75" x14ac:dyDescent="0.25">
      <c r="A38" s="39"/>
      <c r="B38" s="21" t="s">
        <v>62</v>
      </c>
      <c r="C38" s="22">
        <f t="shared" ref="C38:E38" si="2">SUM(C36:C37)</f>
        <v>2730.6970000000001</v>
      </c>
      <c r="D38" s="23">
        <f t="shared" si="2"/>
        <v>2730.7</v>
      </c>
      <c r="E38" s="24">
        <f t="shared" si="2"/>
        <v>2500</v>
      </c>
    </row>
    <row r="39" spans="1:5" ht="15.75" x14ac:dyDescent="0.25">
      <c r="A39" s="39"/>
      <c r="B39" s="31"/>
      <c r="C39" s="40"/>
      <c r="D39" s="41"/>
      <c r="E39" s="32"/>
    </row>
    <row r="40" spans="1:5" ht="15.75" x14ac:dyDescent="0.25">
      <c r="A40" s="39"/>
      <c r="B40" s="42" t="s">
        <v>63</v>
      </c>
      <c r="C40" s="43">
        <f>SUM(C38+C33)</f>
        <v>2730.6970000000001</v>
      </c>
      <c r="D40" s="44">
        <f>SUM(D38+D33+D21+D16)</f>
        <v>44964.7</v>
      </c>
      <c r="E40" s="45">
        <f>SUM(E38+E33+G31+E21+E16)</f>
        <v>53820</v>
      </c>
    </row>
    <row r="41" spans="1:5" ht="15.75" x14ac:dyDescent="0.25">
      <c r="A41" s="46" t="s">
        <v>64</v>
      </c>
      <c r="B41" s="13"/>
      <c r="C41" s="14"/>
      <c r="D41" s="14"/>
      <c r="E41" s="14"/>
    </row>
    <row r="42" spans="1:5" ht="15.75" x14ac:dyDescent="0.25">
      <c r="A42" s="46"/>
      <c r="B42" s="13" t="s">
        <v>65</v>
      </c>
      <c r="C42" s="14">
        <v>2539.6999999999998</v>
      </c>
      <c r="D42" s="14">
        <v>2500</v>
      </c>
      <c r="E42" s="14">
        <v>2500</v>
      </c>
    </row>
    <row r="43" spans="1:5" ht="15.75" x14ac:dyDescent="0.25">
      <c r="A43" s="13"/>
      <c r="B43" s="13" t="s">
        <v>66</v>
      </c>
      <c r="C43" s="14">
        <v>1187.19</v>
      </c>
      <c r="D43" s="15">
        <v>11000</v>
      </c>
      <c r="E43" s="15">
        <v>12000</v>
      </c>
    </row>
    <row r="44" spans="1:5" ht="15.75" x14ac:dyDescent="0.25">
      <c r="A44" s="13"/>
      <c r="B44" s="13" t="s">
        <v>67</v>
      </c>
      <c r="C44" s="14">
        <v>2340</v>
      </c>
      <c r="D44" s="15">
        <v>3000</v>
      </c>
      <c r="E44" s="15">
        <v>4000</v>
      </c>
    </row>
    <row r="45" spans="1:5" ht="15.75" x14ac:dyDescent="0.25">
      <c r="A45" s="39"/>
      <c r="B45" s="21" t="s">
        <v>68</v>
      </c>
      <c r="C45" s="21"/>
      <c r="D45" s="21"/>
      <c r="E45" s="21">
        <f>SUM(E42:E44)</f>
        <v>18500</v>
      </c>
    </row>
    <row r="46" spans="1:5" ht="15.75" x14ac:dyDescent="0.25">
      <c r="A46" s="47"/>
      <c r="C46" s="3"/>
      <c r="E46" s="48"/>
    </row>
    <row r="47" spans="1:5" ht="15.75" x14ac:dyDescent="0.25">
      <c r="A47" s="46" t="s">
        <v>86</v>
      </c>
      <c r="B47" s="49"/>
      <c r="C47" s="14"/>
      <c r="D47" s="14"/>
      <c r="E47" s="14"/>
    </row>
    <row r="48" spans="1:5" ht="15.75" x14ac:dyDescent="0.25">
      <c r="A48" s="13"/>
      <c r="B48" s="13" t="s">
        <v>69</v>
      </c>
      <c r="C48" s="14"/>
      <c r="D48" s="15"/>
      <c r="E48" s="15">
        <v>53999.91</v>
      </c>
    </row>
    <row r="49" spans="1:5" ht="15.75" x14ac:dyDescent="0.25">
      <c r="A49" s="13"/>
      <c r="B49" s="13" t="s">
        <v>70</v>
      </c>
      <c r="C49" s="14"/>
      <c r="D49" s="15"/>
      <c r="E49" s="15">
        <v>51523.21</v>
      </c>
    </row>
    <row r="50" spans="1:5" ht="15.75" x14ac:dyDescent="0.25">
      <c r="A50" s="13"/>
      <c r="B50" s="13" t="s">
        <v>71</v>
      </c>
      <c r="C50" s="50"/>
      <c r="D50" s="51"/>
      <c r="E50" s="15">
        <v>37.28</v>
      </c>
    </row>
    <row r="51" spans="1:5" ht="15.75" x14ac:dyDescent="0.25">
      <c r="A51" s="13"/>
      <c r="B51" s="52" t="s">
        <v>72</v>
      </c>
      <c r="C51" s="53"/>
      <c r="D51" s="54"/>
      <c r="E51" s="55">
        <v>1157.25</v>
      </c>
    </row>
    <row r="52" spans="1:5" ht="15.75" x14ac:dyDescent="0.25">
      <c r="A52" s="20"/>
      <c r="B52" s="56" t="s">
        <v>73</v>
      </c>
      <c r="C52" s="57"/>
      <c r="D52" s="58"/>
      <c r="E52" s="59">
        <f>SUM(E48:E51)</f>
        <v>106717.65</v>
      </c>
    </row>
    <row r="53" spans="1:5" ht="15.75" x14ac:dyDescent="0.25">
      <c r="A53" s="20"/>
      <c r="B53" s="60"/>
      <c r="C53" s="61"/>
      <c r="D53" s="62"/>
      <c r="E53" s="63"/>
    </row>
    <row r="54" spans="1:5" ht="15.75" x14ac:dyDescent="0.25">
      <c r="A54" s="29" t="s">
        <v>74</v>
      </c>
      <c r="B54" s="60"/>
      <c r="C54" s="61"/>
      <c r="D54" s="62"/>
      <c r="E54" s="59">
        <v>15000</v>
      </c>
    </row>
    <row r="55" spans="1:5" ht="15.75" x14ac:dyDescent="0.25">
      <c r="A55" s="13"/>
      <c r="B55" s="13"/>
      <c r="C55" s="64"/>
      <c r="D55" s="64"/>
      <c r="E55" s="14"/>
    </row>
    <row r="56" spans="1:5" ht="15.75" x14ac:dyDescent="0.25">
      <c r="A56" s="46" t="s">
        <v>75</v>
      </c>
      <c r="B56" s="13"/>
      <c r="C56" s="14"/>
      <c r="D56" s="14"/>
      <c r="E56" s="14"/>
    </row>
    <row r="57" spans="1:5" ht="15.75" x14ac:dyDescent="0.25">
      <c r="A57" s="13"/>
      <c r="B57" s="13" t="s">
        <v>76</v>
      </c>
      <c r="C57" s="14">
        <v>1843.03</v>
      </c>
      <c r="D57" s="15"/>
      <c r="E57" s="15">
        <v>5000</v>
      </c>
    </row>
    <row r="58" spans="1:5" ht="15.75" x14ac:dyDescent="0.25">
      <c r="A58" s="13"/>
      <c r="B58" s="13" t="s">
        <v>77</v>
      </c>
      <c r="C58" s="14">
        <v>0</v>
      </c>
      <c r="D58" s="15"/>
      <c r="E58" s="15">
        <v>70000</v>
      </c>
    </row>
    <row r="59" spans="1:5" ht="15.75" x14ac:dyDescent="0.25">
      <c r="A59" s="13"/>
      <c r="B59" s="13" t="s">
        <v>78</v>
      </c>
      <c r="C59" s="14"/>
      <c r="D59" s="15"/>
      <c r="E59" s="15">
        <v>3000</v>
      </c>
    </row>
    <row r="60" spans="1:5" ht="15.75" x14ac:dyDescent="0.25">
      <c r="A60" s="13"/>
      <c r="B60" s="13" t="s">
        <v>79</v>
      </c>
      <c r="C60" s="14">
        <v>2703</v>
      </c>
      <c r="D60" s="15"/>
      <c r="E60" s="15">
        <v>12000</v>
      </c>
    </row>
    <row r="61" spans="1:5" ht="15.75" x14ac:dyDescent="0.25">
      <c r="A61" s="20"/>
      <c r="B61" s="21" t="s">
        <v>80</v>
      </c>
      <c r="C61" s="21"/>
      <c r="D61" s="24"/>
      <c r="E61" s="24">
        <f>SUM(E57:E60)</f>
        <v>90000</v>
      </c>
    </row>
    <row r="62" spans="1:5" ht="15.75" x14ac:dyDescent="0.25">
      <c r="A62" s="20"/>
      <c r="B62" s="65"/>
      <c r="C62" s="65"/>
      <c r="D62" s="66"/>
      <c r="E62" s="66"/>
    </row>
    <row r="63" spans="1:5" ht="15.75" x14ac:dyDescent="0.25">
      <c r="A63" s="29" t="s">
        <v>73</v>
      </c>
      <c r="B63" s="65"/>
      <c r="C63" s="65"/>
      <c r="D63" s="66"/>
      <c r="E63" s="24">
        <f>SUM(E54+E61)</f>
        <v>105000</v>
      </c>
    </row>
    <row r="64" spans="1:5" ht="15.75" x14ac:dyDescent="0.25">
      <c r="A64" s="13"/>
      <c r="B64" s="13"/>
      <c r="C64" s="14"/>
      <c r="D64" s="14"/>
      <c r="E64" s="48"/>
    </row>
    <row r="65" spans="1:5" x14ac:dyDescent="0.25">
      <c r="C65" s="3"/>
      <c r="D65" s="67"/>
      <c r="E65" s="3"/>
    </row>
    <row r="66" spans="1:5" ht="15.75" x14ac:dyDescent="0.25">
      <c r="C66" s="3"/>
      <c r="D66" s="48" t="s">
        <v>81</v>
      </c>
      <c r="E66" s="31">
        <f>E40</f>
        <v>53820</v>
      </c>
    </row>
    <row r="67" spans="1:5" ht="15.75" x14ac:dyDescent="0.25">
      <c r="C67" s="3"/>
      <c r="D67" s="48" t="s">
        <v>64</v>
      </c>
      <c r="E67" s="48">
        <f>SUM(E45)</f>
        <v>18500</v>
      </c>
    </row>
    <row r="68" spans="1:5" ht="15.75" x14ac:dyDescent="0.25">
      <c r="C68" s="3"/>
      <c r="D68" s="48"/>
      <c r="E68" s="45">
        <f>SUM(E40-E45)</f>
        <v>35320</v>
      </c>
    </row>
    <row r="69" spans="1:5" ht="15.75" x14ac:dyDescent="0.25">
      <c r="C69" s="3"/>
      <c r="D69" s="48"/>
      <c r="E69" s="48"/>
    </row>
    <row r="70" spans="1:5" ht="16.5" thickBot="1" x14ac:dyDescent="0.3">
      <c r="A70" s="68"/>
      <c r="C70" s="3"/>
      <c r="D70" s="36" t="s">
        <v>82</v>
      </c>
      <c r="E70" s="69">
        <f>SUM(E68-E69)</f>
        <v>35320</v>
      </c>
    </row>
    <row r="71" spans="1:5" ht="15.75" thickTop="1" x14ac:dyDescent="0.25">
      <c r="C71" s="3"/>
      <c r="D71" s="3"/>
      <c r="E71" s="3"/>
    </row>
    <row r="72" spans="1:5" x14ac:dyDescent="0.25">
      <c r="C72" s="3"/>
      <c r="D72" s="3"/>
      <c r="E72" s="3"/>
    </row>
    <row r="73" spans="1:5" x14ac:dyDescent="0.25">
      <c r="C73" s="3"/>
      <c r="D73" s="3"/>
      <c r="E73" s="3"/>
    </row>
    <row r="74" spans="1:5" x14ac:dyDescent="0.25">
      <c r="C74" s="3"/>
      <c r="D74" s="3"/>
      <c r="E74" s="3"/>
    </row>
    <row r="75" spans="1:5" x14ac:dyDescent="0.25">
      <c r="C75" s="3"/>
      <c r="D75" s="3"/>
      <c r="E75" s="3"/>
    </row>
  </sheetData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gosbertonpcclerk@gmail.com</dc:creator>
  <cp:lastModifiedBy>gosbertonpcclerk@gmail.com</cp:lastModifiedBy>
  <cp:lastPrinted>2024-11-15T13:37:09Z</cp:lastPrinted>
  <dcterms:created xsi:type="dcterms:W3CDTF">2024-09-16T11:01:37Z</dcterms:created>
  <dcterms:modified xsi:type="dcterms:W3CDTF">2025-01-22T13:25:26Z</dcterms:modified>
</cp:coreProperties>
</file>